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产权交易部\2、山东广电网络有限公司\2.广电网络资产进场\16、菏泽分公司\16、8辆机动车和部分报废资产\"/>
    </mc:Choice>
  </mc:AlternateContent>
  <bookViews>
    <workbookView windowWidth="18348" windowHeight="7044"/>
  </bookViews>
  <sheets>
    <sheet name="附件3 固定资产处置明细表" sheetId="4" r:id="rId1"/>
  </sheets>
  <definedNames>
    <definedName name="_xlnm._FilterDatabase" localSheetId="0" hidden="1">'附件3 固定资产处置明细表'!$A$4:$R$33</definedName>
    <definedName name="_xlnm.Print_Area" localSheetId="0">'附件3 固定资产处置明细表'!$A$1:$R$33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<sst xmlns="http://schemas.openxmlformats.org/spreadsheetml/2006/main" count="284" uniqueCount="117">
  <si>
    <t>附件3：</t>
  </si>
  <si>
    <t>固定资产处置明细表</t>
  </si>
  <si>
    <t>单位：中国广电山东网络有限公司菏泽市分公司</t>
  </si>
  <si>
    <t>期间：</t>
  </si>
  <si>
    <t>2026.1-2026.6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</si>
  <si>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</si>
  <si>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</si>
  <si>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</si>
  <si>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</si>
  <si>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</si>
  <si>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</si>
  <si>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</si>
  <si>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</si>
  <si>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</si>
  <si>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原币原值</t>
  </si>
  <si>
    <t>累计折旧</t>
  </si>
  <si>
    <r>
      <rPr>
        <b/>
        <sz val="10"/>
        <color rgb="FFFF0000"/>
        <rFont val="宋体"/>
        <charset val="134"/>
      </rPr>
      <t xml:space="preserve">资产减值准备
</t>
    </r>
    <r>
      <rPr>
        <sz val="9"/>
        <color rgb="FFFF0000"/>
        <rFont val="宋体"/>
        <charset val="134"/>
      </rPr>
      <t>（必填项目，如无请填写O)</t>
    </r>
  </si>
  <si>
    <t>净值</t>
  </si>
  <si>
    <t>已使用年限</t>
  </si>
  <si>
    <t>使用部门</t>
  </si>
  <si>
    <t>省公司归口管理部门</t>
  </si>
  <si>
    <t>存放地点</t>
  </si>
  <si>
    <t>处置原因</t>
  </si>
  <si>
    <t>备注</t>
  </si>
  <si>
    <t>0499@@@001426</t>
  </si>
  <si>
    <t>室外光接机</t>
  </si>
  <si>
    <t>WR-7504AP</t>
  </si>
  <si>
    <t>机械设备</t>
  </si>
  <si>
    <t>2003-02-14</t>
  </si>
  <si>
    <t>台</t>
  </si>
  <si>
    <t>曹县分公司</t>
  </si>
  <si>
    <t>已损坏且无维修价值。</t>
  </si>
  <si>
    <t>有</t>
  </si>
  <si>
    <t>0701@@@000045</t>
  </si>
  <si>
    <t>曹县机顶盒</t>
  </si>
  <si>
    <t>长期待摊费用</t>
  </si>
  <si>
    <t>2015-09-01</t>
  </si>
  <si>
    <t>0701@@@000046</t>
  </si>
  <si>
    <t>2015-10-01</t>
  </si>
  <si>
    <t>0499@@@006125</t>
  </si>
  <si>
    <t>4A供电器</t>
  </si>
  <si>
    <t>2015-12-31</t>
  </si>
  <si>
    <t>0501@@@000132</t>
  </si>
  <si>
    <t>条码扫描仪</t>
  </si>
  <si>
    <t>MF-2808</t>
  </si>
  <si>
    <t>电子设备</t>
  </si>
  <si>
    <t>2011-12-02</t>
  </si>
  <si>
    <t>个</t>
  </si>
  <si>
    <t>东明分公司</t>
  </si>
  <si>
    <t>0502@@@000330</t>
  </si>
  <si>
    <t>挂式空调（1.5P）</t>
  </si>
  <si>
    <t>海尔</t>
  </si>
  <si>
    <t>2016-12-31</t>
  </si>
  <si>
    <t>0501@@@000272</t>
  </si>
  <si>
    <t>UPS电源</t>
  </si>
  <si>
    <t>3KVA</t>
  </si>
  <si>
    <t>2014-01-29</t>
  </si>
  <si>
    <t>郓城分公司</t>
  </si>
  <si>
    <t>机头4套，无电池</t>
  </si>
  <si>
    <t>0501@@@000356</t>
  </si>
  <si>
    <t>2014-05-30</t>
  </si>
  <si>
    <t>机头1套，无电池</t>
  </si>
  <si>
    <t>0499@@@003853</t>
  </si>
  <si>
    <t>电池</t>
  </si>
  <si>
    <t>2010-07-31</t>
  </si>
  <si>
    <t>电池6块</t>
  </si>
  <si>
    <t>0502@@@000360</t>
  </si>
  <si>
    <t>0502@@@000362</t>
  </si>
  <si>
    <t>0502@@@000364</t>
  </si>
  <si>
    <t>0502@@@000365</t>
  </si>
  <si>
    <t>0501@@@001645</t>
  </si>
  <si>
    <t>UPS（12V 100AH）</t>
  </si>
  <si>
    <t>2020-06-30</t>
  </si>
  <si>
    <t>电池8块</t>
  </si>
  <si>
    <t>0501@@@001646</t>
  </si>
  <si>
    <t>0501@@@001738</t>
  </si>
  <si>
    <t>2020-11-30</t>
  </si>
  <si>
    <t>0501@@@001787</t>
  </si>
  <si>
    <t>2020-12-30</t>
  </si>
  <si>
    <t>0501@@@001789</t>
  </si>
  <si>
    <t>0502@@@000875</t>
  </si>
  <si>
    <t>C1KS</t>
  </si>
  <si>
    <t>2012-09-30</t>
  </si>
  <si>
    <t>0501@@@002528</t>
  </si>
  <si>
    <t>3kva</t>
  </si>
  <si>
    <t>2013-11-28</t>
  </si>
  <si>
    <t>0499@@@006115</t>
  </si>
  <si>
    <t>2008-08-31</t>
  </si>
  <si>
    <t>0501@@@001469</t>
  </si>
  <si>
    <t>2018-09-28</t>
  </si>
  <si>
    <t>块</t>
  </si>
  <si>
    <t>菏泽本部</t>
  </si>
  <si>
    <t>电池60块</t>
  </si>
  <si>
    <t>0501@@@001748</t>
  </si>
  <si>
    <t>电池150块</t>
  </si>
  <si>
    <t>0501@@@000259</t>
  </si>
  <si>
    <t>UPS蓄电池</t>
  </si>
  <si>
    <t>100AM</t>
  </si>
  <si>
    <t>2013-12-31</t>
  </si>
  <si>
    <t>开发区分公司</t>
  </si>
  <si>
    <t>电池16块</t>
  </si>
  <si>
    <t>0501@@@001223</t>
  </si>
  <si>
    <t>EPON盒式OLT（整套）</t>
  </si>
  <si>
    <t>2017-09-30</t>
  </si>
  <si>
    <t>0603@@@000025</t>
  </si>
  <si>
    <t>70#保险柜</t>
  </si>
  <si>
    <t>70#</t>
  </si>
  <si>
    <t>工具器具及其他</t>
  </si>
  <si>
    <t>2011-11-08</t>
  </si>
  <si>
    <t>单县分公司</t>
  </si>
  <si>
    <t>0701@@@000165</t>
  </si>
  <si>
    <t>单县机顶盒</t>
  </si>
  <si>
    <t>2013-04-01</t>
  </si>
  <si>
    <t>合计</t>
  </si>
  <si>
    <t>制表人:</t>
  </si>
  <si>
    <t>盘点人：</t>
  </si>
  <si>
    <t>审核人：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</si>
</sst>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.00_ "/>
  </numFmts>
  <fonts count="37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rgb="FFFF0000"/>
      <name val="宋体"/>
      <charset val="134"/>
    </font>
    <font>
      <b/>
      <sz val="10"/>
      <name val="宋体"/>
      <charset val="134"/>
    </font>
    <font>
      <sz val="8"/>
      <color theme="1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6" borderId="6" applyNumberFormat="0" applyAlignment="0" applyProtection="0">
      <alignment vertical="center"/>
    </xf>
    <xf numFmtId="0" fontId="28" fillId="7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177" fontId="12" fillId="0" borderId="1" xfId="1" applyNumberFormat="1" applyFont="1" applyFill="1" applyBorder="1" applyAlignment="1">
      <alignment horizontal="center" vertical="center" shrinkToFit="1"/>
    </xf>
    <xf numFmtId="4" fontId="13" fillId="0" borderId="1" xfId="1" applyNumberFormat="1" applyFont="1" applyFill="1" applyBorder="1" applyAlignment="1">
      <alignment horizontal="center" vertical="center" shrinkToFit="1"/>
    </xf>
    <xf numFmtId="176" fontId="13" fillId="0" borderId="1" xfId="1" applyFont="1" applyFill="1" applyBorder="1" applyAlignment="1">
      <alignment horizontal="center" vertical="center" shrinkToFit="1"/>
    </xf>
    <xf numFmtId="177" fontId="13" fillId="0" borderId="1" xfId="1" applyNumberFormat="1" applyFont="1" applyFill="1" applyBorder="1" applyAlignment="1">
      <alignment horizontal="center" vertical="center" shrinkToFit="1"/>
    </xf>
    <xf numFmtId="176" fontId="12" fillId="0" borderId="1" xfId="1" applyFont="1" applyFill="1" applyBorder="1" applyAlignment="1">
      <alignment horizontal="center" vertical="center" shrinkToFit="1"/>
    </xf>
    <xf numFmtId="176" fontId="14" fillId="0" borderId="1" xfId="1" applyFont="1" applyFill="1" applyBorder="1" applyAlignment="1">
      <alignment horizontal="center" vertical="center" shrinkToFit="1"/>
    </xf>
    <xf numFmtId="176" fontId="12" fillId="0" borderId="1" xfId="1" applyFont="1" applyFill="1" applyBorder="1" applyAlignment="1">
      <alignment horizontal="center" vertical="center" wrapText="1"/>
    </xf>
    <xf numFmtId="176" fontId="14" fillId="2" borderId="1" xfId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177" fontId="13" fillId="3" borderId="1" xfId="0" applyNumberFormat="1" applyFont="1" applyFill="1" applyBorder="1" applyAlignment="1">
      <alignment horizontal="center" vertical="center"/>
    </xf>
    <xf numFmtId="176" fontId="14" fillId="0" borderId="1" xfId="1" applyFont="1" applyFill="1" applyBorder="1" applyAlignment="1">
      <alignment vertical="center" shrinkToFit="1"/>
    </xf>
    <xf numFmtId="0" fontId="13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176" fontId="16" fillId="0" borderId="1" xfId="1" applyFont="1" applyBorder="1" applyAlignment="1">
      <alignment horizontal="center" vertical="center" shrinkToFit="1"/>
    </xf>
    <xf numFmtId="176" fontId="15" fillId="0" borderId="1" xfId="1" applyFont="1" applyBorder="1">
      <alignment vertical="center"/>
    </xf>
    <xf numFmtId="176" fontId="15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千位分隔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R33"/>
  <sheetViews>
    <sheetView tabSelected="1" view="pageBreakPreview" zoomScaleNormal="100" topLeftCell="B10" workbookViewId="0">
      <selection activeCell="R13" sqref="R13"/>
    </sheetView>
  </sheetViews>
  <sheetFormatPr defaultColWidth="9" defaultRowHeight="14.4"/>
  <cols>
    <col min="1" max="1" width="3.87962962962963" style="6" customWidth="1"/>
    <col min="2" max="2" width="10.6296296296296" style="6" customWidth="1"/>
    <col min="3" max="3" width="11.1296296296296" style="6" customWidth="1"/>
    <col min="4" max="4" width="8" style="6" customWidth="1"/>
    <col min="5" max="5" width="9.62962962962963" style="6" customWidth="1"/>
    <col min="6" max="6" width="11.1296296296296" style="6" customWidth="1"/>
    <col min="7" max="7" width="4.25" style="6" customWidth="1"/>
    <col min="8" max="8" width="7.75" style="6" customWidth="1"/>
    <col min="9" max="9" width="9.37962962962963" style="6" customWidth="1"/>
    <col min="10" max="10" width="9.5" style="6" customWidth="1"/>
    <col min="11" max="11" width="10.1296296296296" style="6" customWidth="1"/>
    <col min="12" max="12" width="9.37962962962963" style="6" customWidth="1"/>
    <col min="13" max="13" width="8" style="6" customWidth="1"/>
    <col min="14" max="14" width="9.62962962962963" style="6" customWidth="1"/>
    <col min="15" max="15" width="6.75" style="6" customWidth="1"/>
    <col min="16" max="16" width="9.5" style="6" customWidth="1"/>
    <col min="17" max="17" width="10.1296296296296" style="6" customWidth="1"/>
    <col min="18" max="18" width="13.1296296296296" style="7" customWidth="1"/>
  </cols>
  <sheetData>
    <row r="1" ht="21" customHeight="1" spans="1:18">
      <c r="A1" s="8" t="s">
        <v>0</v>
      </c>
    </row>
    <row r="2" ht="45.75" customHeight="1" spans="1:18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="1" customFormat="1" ht="24" customHeight="1" spans="1:18">
      <c r="A3" s="10" t="s">
        <v>2</v>
      </c>
      <c r="B3" s="10"/>
      <c r="C3" s="10"/>
      <c r="D3" s="10"/>
      <c r="E3" s="10"/>
      <c r="F3" s="10"/>
      <c r="G3" s="10"/>
      <c r="H3" s="10" t="s">
        <v>3</v>
      </c>
      <c r="I3" s="10" t="s">
        <v>4</v>
      </c>
      <c r="J3" s="10"/>
      <c r="K3" s="10"/>
      <c r="L3" s="10"/>
      <c r="M3" s="10"/>
      <c r="N3" s="10"/>
      <c r="O3" s="10"/>
      <c r="Q3" s="10"/>
      <c r="R3" s="11" t="s">
        <v>5</v>
      </c>
    </row>
    <row r="4" s="2" customFormat="1" ht="54.95" customHeight="1" spans="1:18">
      <c r="A4" s="12" t="s">
        <v>6</v>
      </c>
      <c r="B4" s="13" t="s">
        <v>7</v>
      </c>
      <c r="C4" s="13" t="s">
        <v>8</v>
      </c>
      <c r="D4" s="13" t="s">
        <v>9</v>
      </c>
      <c r="E4" s="13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4" t="s">
        <v>16</v>
      </c>
      <c r="L4" s="15" t="s">
        <v>17</v>
      </c>
      <c r="M4" s="15" t="s">
        <v>18</v>
      </c>
      <c r="N4" s="13" t="s">
        <v>19</v>
      </c>
      <c r="O4" s="14" t="s">
        <v>20</v>
      </c>
      <c r="P4" s="13" t="s">
        <v>21</v>
      </c>
      <c r="Q4" s="13" t="s">
        <v>22</v>
      </c>
      <c r="R4" s="16" t="s">
        <v>23</v>
      </c>
    </row>
    <row r="5" s="3" customFormat="1" ht="24.95" customHeight="1" spans="1:18">
      <c r="A5" s="17">
        <v>1</v>
      </c>
      <c r="B5" s="18" t="s">
        <v>24</v>
      </c>
      <c r="C5" s="18" t="s">
        <v>25</v>
      </c>
      <c r="D5" s="18" t="s">
        <v>26</v>
      </c>
      <c r="E5" s="18" t="s">
        <v>27</v>
      </c>
      <c r="F5" s="18" t="s">
        <v>28</v>
      </c>
      <c r="G5" s="19" t="s">
        <v>29</v>
      </c>
      <c r="H5" s="20">
        <v>150</v>
      </c>
      <c r="I5" s="21">
        <f>374550/227*150</f>
        <v>247500</v>
      </c>
      <c r="J5" s="21">
        <f>355822.5/227*150</f>
        <v>235125</v>
      </c>
      <c r="K5" s="22">
        <v>0</v>
      </c>
      <c r="L5" s="23">
        <f>I5-J5</f>
        <v>12375</v>
      </c>
      <c r="M5" s="20">
        <f ca="1">ROUND((TODAY()-F5)/365.25,2)</f>
        <v>23.67</v>
      </c>
      <c r="N5" s="24" t="s">
        <v>30</v>
      </c>
      <c r="O5" s="25"/>
      <c r="P5" s="24" t="s">
        <v>30</v>
      </c>
      <c r="Q5" s="26" t="s">
        <v>31</v>
      </c>
      <c r="R5" s="27" t="s">
        <v>32</v>
      </c>
    </row>
    <row r="6" s="3" customFormat="1" ht="24.95" customHeight="1" spans="1:18">
      <c r="A6" s="17">
        <v>2</v>
      </c>
      <c r="B6" s="18" t="s">
        <v>33</v>
      </c>
      <c r="C6" s="18" t="s">
        <v>34</v>
      </c>
      <c r="D6" s="18"/>
      <c r="E6" s="18" t="s">
        <v>35</v>
      </c>
      <c r="F6" s="18" t="s">
        <v>36</v>
      </c>
      <c r="G6" s="19" t="s">
        <v>29</v>
      </c>
      <c r="H6" s="20">
        <v>278</v>
      </c>
      <c r="I6" s="21">
        <v>72295.22</v>
      </c>
      <c r="J6" s="21">
        <v>72295.22</v>
      </c>
      <c r="K6" s="22">
        <v>0</v>
      </c>
      <c r="L6" s="23">
        <f t="shared" ref="L6:L14" si="0">I6-J6</f>
        <v>0</v>
      </c>
      <c r="M6" s="20">
        <f ca="1" t="shared" ref="M6:M31" si="1">ROUND((TODAY()-F6)/365.25,2)</f>
        <v>11.12</v>
      </c>
      <c r="N6" s="24" t="s">
        <v>30</v>
      </c>
      <c r="O6" s="25"/>
      <c r="P6" s="24" t="s">
        <v>30</v>
      </c>
      <c r="Q6" s="26" t="s">
        <v>31</v>
      </c>
      <c r="R6" s="27" t="s">
        <v>32</v>
      </c>
    </row>
    <row r="7" s="4" customFormat="1" ht="24.95" customHeight="1" spans="1:18">
      <c r="A7" s="17">
        <v>3</v>
      </c>
      <c r="B7" s="18" t="s">
        <v>37</v>
      </c>
      <c r="C7" s="18" t="s">
        <v>34</v>
      </c>
      <c r="D7" s="18"/>
      <c r="E7" s="18" t="s">
        <v>35</v>
      </c>
      <c r="F7" s="18" t="s">
        <v>38</v>
      </c>
      <c r="G7" s="19" t="s">
        <v>29</v>
      </c>
      <c r="H7" s="20">
        <v>195</v>
      </c>
      <c r="I7" s="21">
        <v>50710.7</v>
      </c>
      <c r="J7" s="21">
        <v>50710.7</v>
      </c>
      <c r="K7" s="22">
        <v>0</v>
      </c>
      <c r="L7" s="23">
        <f t="shared" si="0"/>
        <v>0</v>
      </c>
      <c r="M7" s="20">
        <f ca="1" t="shared" si="1"/>
        <v>11.04</v>
      </c>
      <c r="N7" s="24" t="s">
        <v>30</v>
      </c>
      <c r="O7" s="25"/>
      <c r="P7" s="24" t="s">
        <v>30</v>
      </c>
      <c r="Q7" s="26" t="s">
        <v>31</v>
      </c>
      <c r="R7" s="27" t="s">
        <v>32</v>
      </c>
    </row>
    <row r="8" s="4" customFormat="1" ht="24.95" customHeight="1" spans="1:18">
      <c r="A8" s="17">
        <v>4</v>
      </c>
      <c r="B8" s="18" t="s">
        <v>39</v>
      </c>
      <c r="C8" s="18" t="s">
        <v>40</v>
      </c>
      <c r="D8" s="18"/>
      <c r="E8" s="18" t="s">
        <v>27</v>
      </c>
      <c r="F8" s="18" t="s">
        <v>41</v>
      </c>
      <c r="G8" s="19" t="s">
        <v>29</v>
      </c>
      <c r="H8" s="20">
        <v>34</v>
      </c>
      <c r="I8" s="23">
        <v>11484.18</v>
      </c>
      <c r="J8" s="23">
        <v>10909.97</v>
      </c>
      <c r="K8" s="22">
        <v>0</v>
      </c>
      <c r="L8" s="23">
        <f t="shared" si="0"/>
        <v>574.210000000001</v>
      </c>
      <c r="M8" s="20">
        <f ca="1" t="shared" si="1"/>
        <v>10.79</v>
      </c>
      <c r="N8" s="24" t="s">
        <v>30</v>
      </c>
      <c r="O8" s="25"/>
      <c r="P8" s="24" t="s">
        <v>30</v>
      </c>
      <c r="Q8" s="26" t="s">
        <v>31</v>
      </c>
      <c r="R8" s="27" t="s">
        <v>32</v>
      </c>
    </row>
    <row r="9" s="4" customFormat="1" ht="24.95" customHeight="1" spans="1:18">
      <c r="A9" s="17">
        <v>10</v>
      </c>
      <c r="B9" s="18" t="s">
        <v>42</v>
      </c>
      <c r="C9" s="28" t="s">
        <v>43</v>
      </c>
      <c r="D9" s="28" t="s">
        <v>44</v>
      </c>
      <c r="E9" s="28" t="s">
        <v>45</v>
      </c>
      <c r="F9" s="18" t="s">
        <v>46</v>
      </c>
      <c r="G9" s="18" t="s">
        <v>47</v>
      </c>
      <c r="H9" s="29">
        <v>2</v>
      </c>
      <c r="I9" s="29">
        <v>540</v>
      </c>
      <c r="J9" s="29">
        <v>513</v>
      </c>
      <c r="K9" s="22"/>
      <c r="L9" s="23">
        <f t="shared" si="0"/>
        <v>27</v>
      </c>
      <c r="M9" s="20">
        <f ca="1" t="shared" si="1"/>
        <v>14.87</v>
      </c>
      <c r="N9" s="25" t="s">
        <v>48</v>
      </c>
      <c r="O9" s="30"/>
      <c r="P9" s="30" t="s">
        <v>48</v>
      </c>
      <c r="Q9" s="26" t="s">
        <v>31</v>
      </c>
      <c r="R9" s="27" t="s">
        <v>32</v>
      </c>
    </row>
    <row r="10" s="4" customFormat="1" ht="24.95" customHeight="1" spans="1:18">
      <c r="A10" s="17">
        <v>12</v>
      </c>
      <c r="B10" s="18" t="s">
        <v>49</v>
      </c>
      <c r="C10" s="28" t="s">
        <v>50</v>
      </c>
      <c r="D10" s="18" t="s">
        <v>51</v>
      </c>
      <c r="E10" s="28" t="s">
        <v>45</v>
      </c>
      <c r="F10" s="18" t="s">
        <v>52</v>
      </c>
      <c r="G10" s="18" t="s">
        <v>29</v>
      </c>
      <c r="H10" s="29">
        <v>1</v>
      </c>
      <c r="I10" s="29">
        <v>1547.01</v>
      </c>
      <c r="J10" s="29">
        <v>1469.66</v>
      </c>
      <c r="K10" s="22">
        <v>0</v>
      </c>
      <c r="L10" s="23">
        <f t="shared" si="0"/>
        <v>77.3499999999999</v>
      </c>
      <c r="M10" s="20">
        <f ca="1" t="shared" si="1"/>
        <v>9.79</v>
      </c>
      <c r="N10" s="25" t="s">
        <v>48</v>
      </c>
      <c r="O10" s="30"/>
      <c r="P10" s="30" t="s">
        <v>48</v>
      </c>
      <c r="Q10" s="26" t="s">
        <v>31</v>
      </c>
      <c r="R10" s="27" t="s">
        <v>32</v>
      </c>
    </row>
    <row r="11" s="4" customFormat="1" ht="24.95" customHeight="1" spans="1:18">
      <c r="A11" s="17">
        <v>13</v>
      </c>
      <c r="B11" s="18" t="s">
        <v>53</v>
      </c>
      <c r="C11" s="28" t="s">
        <v>54</v>
      </c>
      <c r="D11" s="18" t="s">
        <v>55</v>
      </c>
      <c r="E11" s="28" t="s">
        <v>45</v>
      </c>
      <c r="F11" s="18" t="s">
        <v>56</v>
      </c>
      <c r="G11" s="18" t="s">
        <v>47</v>
      </c>
      <c r="H11" s="29">
        <v>4</v>
      </c>
      <c r="I11" s="29">
        <v>28034.2</v>
      </c>
      <c r="J11" s="29">
        <v>26632.49</v>
      </c>
      <c r="K11" s="22">
        <v>0</v>
      </c>
      <c r="L11" s="29">
        <f t="shared" si="0"/>
        <v>1401.71</v>
      </c>
      <c r="M11" s="20">
        <f ca="1" t="shared" si="1"/>
        <v>12.71</v>
      </c>
      <c r="N11" s="25" t="s">
        <v>57</v>
      </c>
      <c r="O11" s="30"/>
      <c r="P11" s="30" t="s">
        <v>57</v>
      </c>
      <c r="Q11" s="26" t="s">
        <v>31</v>
      </c>
      <c r="R11" s="27" t="s">
        <v>58</v>
      </c>
    </row>
    <row r="12" s="4" customFormat="1" ht="24.95" customHeight="1" spans="1:18">
      <c r="A12" s="17">
        <v>14</v>
      </c>
      <c r="B12" s="18" t="s">
        <v>59</v>
      </c>
      <c r="C12" s="28" t="s">
        <v>54</v>
      </c>
      <c r="D12" s="18" t="s">
        <v>55</v>
      </c>
      <c r="E12" s="28" t="s">
        <v>45</v>
      </c>
      <c r="F12" s="18" t="s">
        <v>60</v>
      </c>
      <c r="G12" s="18" t="s">
        <v>47</v>
      </c>
      <c r="H12" s="29">
        <v>1</v>
      </c>
      <c r="I12" s="29">
        <v>7008.55</v>
      </c>
      <c r="J12" s="29">
        <v>6658.12</v>
      </c>
      <c r="K12" s="22">
        <v>0</v>
      </c>
      <c r="L12" s="29">
        <f t="shared" si="0"/>
        <v>350.43</v>
      </c>
      <c r="M12" s="20">
        <f ca="1" t="shared" si="1"/>
        <v>12.38</v>
      </c>
      <c r="N12" s="25" t="s">
        <v>57</v>
      </c>
      <c r="O12" s="30"/>
      <c r="P12" s="30" t="s">
        <v>57</v>
      </c>
      <c r="Q12" s="26" t="s">
        <v>31</v>
      </c>
      <c r="R12" s="27" t="s">
        <v>61</v>
      </c>
    </row>
    <row r="13" s="4" customFormat="1" ht="24.95" customHeight="1" spans="1:18">
      <c r="A13" s="17">
        <v>15</v>
      </c>
      <c r="B13" s="18" t="s">
        <v>62</v>
      </c>
      <c r="C13" s="28" t="s">
        <v>63</v>
      </c>
      <c r="D13" s="18"/>
      <c r="E13" s="18" t="s">
        <v>27</v>
      </c>
      <c r="F13" s="18" t="s">
        <v>64</v>
      </c>
      <c r="G13" s="18" t="s">
        <v>47</v>
      </c>
      <c r="H13" s="29">
        <v>6</v>
      </c>
      <c r="I13" s="29">
        <v>6400</v>
      </c>
      <c r="J13" s="29">
        <v>6080</v>
      </c>
      <c r="K13" s="22">
        <v>0</v>
      </c>
      <c r="L13" s="29">
        <f t="shared" si="0"/>
        <v>320</v>
      </c>
      <c r="M13" s="20">
        <f ca="1" t="shared" si="1"/>
        <v>16.21</v>
      </c>
      <c r="N13" s="25" t="s">
        <v>57</v>
      </c>
      <c r="O13" s="30"/>
      <c r="P13" s="30" t="s">
        <v>57</v>
      </c>
      <c r="Q13" s="26" t="s">
        <v>31</v>
      </c>
      <c r="R13" s="27" t="s">
        <v>65</v>
      </c>
    </row>
    <row r="14" s="4" customFormat="1" ht="24.95" customHeight="1" spans="1:18">
      <c r="A14" s="17">
        <v>16</v>
      </c>
      <c r="B14" s="18" t="s">
        <v>66</v>
      </c>
      <c r="C14" s="28" t="s">
        <v>50</v>
      </c>
      <c r="D14" s="18" t="s">
        <v>51</v>
      </c>
      <c r="E14" s="28" t="s">
        <v>45</v>
      </c>
      <c r="F14" s="18" t="s">
        <v>52</v>
      </c>
      <c r="G14" s="18" t="s">
        <v>47</v>
      </c>
      <c r="H14" s="29">
        <v>1</v>
      </c>
      <c r="I14" s="29">
        <v>1547.01</v>
      </c>
      <c r="J14" s="29">
        <v>1469.66</v>
      </c>
      <c r="K14" s="22">
        <v>0</v>
      </c>
      <c r="L14" s="29">
        <f t="shared" si="0"/>
        <v>77.3499999999999</v>
      </c>
      <c r="M14" s="20">
        <f ca="1" t="shared" si="1"/>
        <v>9.79</v>
      </c>
      <c r="N14" s="25" t="s">
        <v>57</v>
      </c>
      <c r="O14" s="30"/>
      <c r="P14" s="30" t="s">
        <v>57</v>
      </c>
      <c r="Q14" s="26" t="s">
        <v>31</v>
      </c>
      <c r="R14" s="27" t="s">
        <v>32</v>
      </c>
    </row>
    <row r="15" s="4" customFormat="1" ht="24.95" customHeight="1" spans="1:18">
      <c r="A15" s="17">
        <v>17</v>
      </c>
      <c r="B15" s="18" t="s">
        <v>67</v>
      </c>
      <c r="C15" s="28" t="s">
        <v>50</v>
      </c>
      <c r="D15" s="18" t="s">
        <v>51</v>
      </c>
      <c r="E15" s="28" t="s">
        <v>45</v>
      </c>
      <c r="F15" s="18" t="s">
        <v>52</v>
      </c>
      <c r="G15" s="18" t="s">
        <v>47</v>
      </c>
      <c r="H15" s="29">
        <v>1</v>
      </c>
      <c r="I15" s="29">
        <v>1547.01</v>
      </c>
      <c r="J15" s="29">
        <v>1469.66</v>
      </c>
      <c r="K15" s="22">
        <v>0</v>
      </c>
      <c r="L15" s="29">
        <f t="shared" ref="L15:L31" si="2">I15-J15</f>
        <v>77.3499999999999</v>
      </c>
      <c r="M15" s="20">
        <f ca="1" t="shared" si="1"/>
        <v>9.79</v>
      </c>
      <c r="N15" s="25" t="s">
        <v>57</v>
      </c>
      <c r="O15" s="30"/>
      <c r="P15" s="30" t="s">
        <v>57</v>
      </c>
      <c r="Q15" s="26" t="s">
        <v>31</v>
      </c>
      <c r="R15" s="27" t="s">
        <v>32</v>
      </c>
    </row>
    <row r="16" s="4" customFormat="1" ht="24.95" customHeight="1" spans="1:18">
      <c r="A16" s="17">
        <v>18</v>
      </c>
      <c r="B16" s="18" t="s">
        <v>68</v>
      </c>
      <c r="C16" s="28" t="s">
        <v>50</v>
      </c>
      <c r="D16" s="18" t="s">
        <v>51</v>
      </c>
      <c r="E16" s="28" t="s">
        <v>45</v>
      </c>
      <c r="F16" s="18" t="s">
        <v>52</v>
      </c>
      <c r="G16" s="18" t="s">
        <v>47</v>
      </c>
      <c r="H16" s="29">
        <v>1</v>
      </c>
      <c r="I16" s="29">
        <v>1547.01</v>
      </c>
      <c r="J16" s="29">
        <v>1469.66</v>
      </c>
      <c r="K16" s="22">
        <v>0</v>
      </c>
      <c r="L16" s="29">
        <f t="shared" si="2"/>
        <v>77.3499999999999</v>
      </c>
      <c r="M16" s="20">
        <f ca="1" t="shared" si="1"/>
        <v>9.79</v>
      </c>
      <c r="N16" s="25" t="s">
        <v>57</v>
      </c>
      <c r="O16" s="30"/>
      <c r="P16" s="30" t="s">
        <v>57</v>
      </c>
      <c r="Q16" s="26" t="s">
        <v>31</v>
      </c>
      <c r="R16" s="27" t="s">
        <v>32</v>
      </c>
    </row>
    <row r="17" s="4" customFormat="1" ht="24.95" customHeight="1" spans="1:18">
      <c r="A17" s="17">
        <v>19</v>
      </c>
      <c r="B17" s="18" t="s">
        <v>69</v>
      </c>
      <c r="C17" s="28" t="s">
        <v>50</v>
      </c>
      <c r="D17" s="18" t="s">
        <v>51</v>
      </c>
      <c r="E17" s="28" t="s">
        <v>45</v>
      </c>
      <c r="F17" s="18" t="s">
        <v>52</v>
      </c>
      <c r="G17" s="18" t="s">
        <v>47</v>
      </c>
      <c r="H17" s="29">
        <v>1</v>
      </c>
      <c r="I17" s="29">
        <v>1547.01</v>
      </c>
      <c r="J17" s="29">
        <v>1469.66</v>
      </c>
      <c r="K17" s="22">
        <v>0</v>
      </c>
      <c r="L17" s="29">
        <f t="shared" si="2"/>
        <v>77.3499999999999</v>
      </c>
      <c r="M17" s="20">
        <f ca="1" t="shared" si="1"/>
        <v>9.79</v>
      </c>
      <c r="N17" s="25" t="s">
        <v>57</v>
      </c>
      <c r="O17" s="30"/>
      <c r="P17" s="30" t="s">
        <v>57</v>
      </c>
      <c r="Q17" s="26" t="s">
        <v>31</v>
      </c>
      <c r="R17" s="27" t="s">
        <v>32</v>
      </c>
    </row>
    <row r="18" s="4" customFormat="1" ht="24.95" customHeight="1" spans="1:18">
      <c r="A18" s="17">
        <v>20</v>
      </c>
      <c r="B18" s="18" t="s">
        <v>70</v>
      </c>
      <c r="C18" s="28" t="s">
        <v>71</v>
      </c>
      <c r="D18" s="18"/>
      <c r="E18" s="28" t="s">
        <v>45</v>
      </c>
      <c r="F18" s="18" t="s">
        <v>72</v>
      </c>
      <c r="G18" s="18" t="s">
        <v>47</v>
      </c>
      <c r="H18" s="29">
        <v>8</v>
      </c>
      <c r="I18" s="29">
        <v>10270.02</v>
      </c>
      <c r="J18" s="29">
        <v>7215.73</v>
      </c>
      <c r="K18" s="22">
        <v>0</v>
      </c>
      <c r="L18" s="29">
        <f t="shared" si="2"/>
        <v>3054.29</v>
      </c>
      <c r="M18" s="20">
        <f ca="1" t="shared" si="1"/>
        <v>6.29</v>
      </c>
      <c r="N18" s="25" t="s">
        <v>57</v>
      </c>
      <c r="O18" s="30"/>
      <c r="P18" s="30" t="s">
        <v>57</v>
      </c>
      <c r="Q18" s="26" t="s">
        <v>31</v>
      </c>
      <c r="R18" s="27" t="s">
        <v>73</v>
      </c>
    </row>
    <row r="19" s="4" customFormat="1" ht="24.95" customHeight="1" spans="1:18">
      <c r="A19" s="17">
        <v>21</v>
      </c>
      <c r="B19" s="18" t="s">
        <v>74</v>
      </c>
      <c r="C19" s="28" t="s">
        <v>71</v>
      </c>
      <c r="D19" s="18"/>
      <c r="E19" s="28" t="s">
        <v>45</v>
      </c>
      <c r="F19" s="18" t="s">
        <v>72</v>
      </c>
      <c r="G19" s="18" t="s">
        <v>47</v>
      </c>
      <c r="H19" s="29">
        <v>8</v>
      </c>
      <c r="I19" s="29">
        <v>10270.02</v>
      </c>
      <c r="J19" s="29">
        <v>7215.73</v>
      </c>
      <c r="K19" s="22">
        <v>0</v>
      </c>
      <c r="L19" s="29">
        <f t="shared" si="2"/>
        <v>3054.29</v>
      </c>
      <c r="M19" s="20">
        <f ca="1" t="shared" si="1"/>
        <v>6.29</v>
      </c>
      <c r="N19" s="25" t="s">
        <v>57</v>
      </c>
      <c r="O19" s="30"/>
      <c r="P19" s="30" t="s">
        <v>57</v>
      </c>
      <c r="Q19" s="26" t="s">
        <v>31</v>
      </c>
      <c r="R19" s="27" t="s">
        <v>73</v>
      </c>
    </row>
    <row r="20" s="4" customFormat="1" ht="24.95" customHeight="1" spans="1:18">
      <c r="A20" s="17">
        <v>22</v>
      </c>
      <c r="B20" s="18" t="s">
        <v>75</v>
      </c>
      <c r="C20" s="28" t="s">
        <v>71</v>
      </c>
      <c r="D20" s="18"/>
      <c r="E20" s="28" t="s">
        <v>45</v>
      </c>
      <c r="F20" s="18" t="s">
        <v>76</v>
      </c>
      <c r="G20" s="18" t="s">
        <v>47</v>
      </c>
      <c r="H20" s="29">
        <v>8</v>
      </c>
      <c r="I20" s="29">
        <v>5430.94</v>
      </c>
      <c r="J20" s="29">
        <v>3547.04</v>
      </c>
      <c r="K20" s="22">
        <v>0</v>
      </c>
      <c r="L20" s="29">
        <f t="shared" si="2"/>
        <v>1883.9</v>
      </c>
      <c r="M20" s="20">
        <f ca="1" t="shared" si="1"/>
        <v>5.87</v>
      </c>
      <c r="N20" s="25" t="s">
        <v>57</v>
      </c>
      <c r="O20" s="30"/>
      <c r="P20" s="30" t="s">
        <v>57</v>
      </c>
      <c r="Q20" s="26" t="s">
        <v>31</v>
      </c>
      <c r="R20" s="27" t="s">
        <v>73</v>
      </c>
    </row>
    <row r="21" s="4" customFormat="1" ht="24.95" customHeight="1" spans="1:18">
      <c r="A21" s="17">
        <v>23</v>
      </c>
      <c r="B21" s="18" t="s">
        <v>77</v>
      </c>
      <c r="C21" s="28" t="s">
        <v>71</v>
      </c>
      <c r="D21" s="18"/>
      <c r="E21" s="28" t="s">
        <v>45</v>
      </c>
      <c r="F21" s="18" t="s">
        <v>78</v>
      </c>
      <c r="G21" s="18" t="s">
        <v>47</v>
      </c>
      <c r="H21" s="29">
        <v>8</v>
      </c>
      <c r="I21" s="29">
        <v>4460.18</v>
      </c>
      <c r="J21" s="29">
        <v>2868.99</v>
      </c>
      <c r="K21" s="22">
        <v>0</v>
      </c>
      <c r="L21" s="29">
        <f t="shared" si="2"/>
        <v>1591.19</v>
      </c>
      <c r="M21" s="20">
        <f ca="1" t="shared" si="1"/>
        <v>5.79</v>
      </c>
      <c r="N21" s="25" t="s">
        <v>57</v>
      </c>
      <c r="O21" s="30"/>
      <c r="P21" s="30" t="s">
        <v>57</v>
      </c>
      <c r="Q21" s="26" t="s">
        <v>31</v>
      </c>
      <c r="R21" s="27" t="s">
        <v>73</v>
      </c>
    </row>
    <row r="22" s="4" customFormat="1" ht="24.95" customHeight="1" spans="1:18">
      <c r="A22" s="17">
        <v>24</v>
      </c>
      <c r="B22" s="18" t="s">
        <v>79</v>
      </c>
      <c r="C22" s="28" t="s">
        <v>71</v>
      </c>
      <c r="D22" s="18"/>
      <c r="E22" s="28" t="s">
        <v>45</v>
      </c>
      <c r="F22" s="18" t="s">
        <v>78</v>
      </c>
      <c r="G22" s="18" t="s">
        <v>47</v>
      </c>
      <c r="H22" s="29">
        <v>8</v>
      </c>
      <c r="I22" s="29">
        <v>5431.1</v>
      </c>
      <c r="J22" s="29">
        <v>3493.45</v>
      </c>
      <c r="K22" s="22">
        <v>0</v>
      </c>
      <c r="L22" s="29">
        <f t="shared" si="2"/>
        <v>1937.65</v>
      </c>
      <c r="M22" s="20">
        <f ca="1" t="shared" si="1"/>
        <v>5.79</v>
      </c>
      <c r="N22" s="25" t="s">
        <v>57</v>
      </c>
      <c r="O22" s="30"/>
      <c r="P22" s="30" t="s">
        <v>57</v>
      </c>
      <c r="Q22" s="26" t="s">
        <v>31</v>
      </c>
      <c r="R22" s="27" t="s">
        <v>73</v>
      </c>
    </row>
    <row r="23" s="4" customFormat="1" ht="24.95" customHeight="1" spans="1:18">
      <c r="A23" s="17">
        <v>25</v>
      </c>
      <c r="B23" s="18" t="s">
        <v>80</v>
      </c>
      <c r="C23" s="28" t="s">
        <v>54</v>
      </c>
      <c r="D23" s="18" t="s">
        <v>81</v>
      </c>
      <c r="E23" s="28" t="s">
        <v>45</v>
      </c>
      <c r="F23" s="18" t="s">
        <v>82</v>
      </c>
      <c r="G23" s="18" t="s">
        <v>47</v>
      </c>
      <c r="H23" s="29">
        <v>1</v>
      </c>
      <c r="I23" s="29">
        <v>3896</v>
      </c>
      <c r="J23" s="29">
        <v>3701.2</v>
      </c>
      <c r="K23" s="22">
        <v>0</v>
      </c>
      <c r="L23" s="29">
        <f t="shared" si="2"/>
        <v>194.8</v>
      </c>
      <c r="M23" s="20">
        <f ca="1" t="shared" si="1"/>
        <v>14.04</v>
      </c>
      <c r="N23" s="25" t="s">
        <v>57</v>
      </c>
      <c r="O23" s="30"/>
      <c r="P23" s="30" t="s">
        <v>57</v>
      </c>
      <c r="Q23" s="26" t="s">
        <v>31</v>
      </c>
      <c r="R23" s="27" t="s">
        <v>61</v>
      </c>
    </row>
    <row r="24" s="4" customFormat="1" ht="24.95" customHeight="1" spans="1:18">
      <c r="A24" s="17">
        <v>26</v>
      </c>
      <c r="B24" s="18" t="s">
        <v>83</v>
      </c>
      <c r="C24" s="28" t="s">
        <v>54</v>
      </c>
      <c r="D24" s="18" t="s">
        <v>84</v>
      </c>
      <c r="E24" s="28" t="s">
        <v>45</v>
      </c>
      <c r="F24" s="18" t="s">
        <v>85</v>
      </c>
      <c r="G24" s="18" t="s">
        <v>47</v>
      </c>
      <c r="H24" s="29">
        <v>2</v>
      </c>
      <c r="I24" s="29">
        <v>22393.16</v>
      </c>
      <c r="J24" s="29">
        <v>21273.5</v>
      </c>
      <c r="K24" s="22">
        <v>0</v>
      </c>
      <c r="L24" s="29">
        <f t="shared" si="2"/>
        <v>1119.66</v>
      </c>
      <c r="M24" s="20">
        <f ca="1" t="shared" si="1"/>
        <v>12.88</v>
      </c>
      <c r="N24" s="25" t="s">
        <v>57</v>
      </c>
      <c r="O24" s="30"/>
      <c r="P24" s="30" t="s">
        <v>57</v>
      </c>
      <c r="Q24" s="26" t="s">
        <v>31</v>
      </c>
      <c r="R24" s="27" t="s">
        <v>61</v>
      </c>
    </row>
    <row r="25" s="4" customFormat="1" ht="24.95" customHeight="1" spans="1:18">
      <c r="A25" s="17">
        <v>27</v>
      </c>
      <c r="B25" s="18" t="s">
        <v>86</v>
      </c>
      <c r="C25" s="28" t="s">
        <v>54</v>
      </c>
      <c r="D25" s="18"/>
      <c r="E25" s="18" t="s">
        <v>27</v>
      </c>
      <c r="F25" s="18" t="s">
        <v>87</v>
      </c>
      <c r="G25" s="18" t="s">
        <v>47</v>
      </c>
      <c r="H25" s="29">
        <v>2</v>
      </c>
      <c r="I25" s="29">
        <v>3400</v>
      </c>
      <c r="J25" s="29">
        <v>3230</v>
      </c>
      <c r="K25" s="22">
        <v>0</v>
      </c>
      <c r="L25" s="29">
        <f t="shared" si="2"/>
        <v>170</v>
      </c>
      <c r="M25" s="20">
        <f ca="1" t="shared" si="1"/>
        <v>18.12</v>
      </c>
      <c r="N25" s="25" t="s">
        <v>57</v>
      </c>
      <c r="O25" s="30"/>
      <c r="P25" s="30" t="s">
        <v>57</v>
      </c>
      <c r="Q25" s="26" t="s">
        <v>31</v>
      </c>
      <c r="R25" s="27" t="s">
        <v>61</v>
      </c>
    </row>
    <row r="26" s="4" customFormat="1" ht="24.95" customHeight="1" spans="1:18">
      <c r="A26" s="17">
        <v>28</v>
      </c>
      <c r="B26" s="18" t="s">
        <v>88</v>
      </c>
      <c r="C26" s="31" t="s">
        <v>71</v>
      </c>
      <c r="D26" s="18"/>
      <c r="E26" s="28" t="s">
        <v>45</v>
      </c>
      <c r="F26" s="18" t="s">
        <v>89</v>
      </c>
      <c r="G26" s="18" t="s">
        <v>90</v>
      </c>
      <c r="H26" s="29">
        <v>60</v>
      </c>
      <c r="I26" s="29">
        <v>41379.31</v>
      </c>
      <c r="J26" s="29">
        <v>37704.12</v>
      </c>
      <c r="K26" s="22">
        <v>0</v>
      </c>
      <c r="L26" s="29">
        <f t="shared" si="2"/>
        <v>3675.19</v>
      </c>
      <c r="M26" s="20">
        <f ca="1" t="shared" si="1"/>
        <v>8.05</v>
      </c>
      <c r="N26" s="25" t="s">
        <v>91</v>
      </c>
      <c r="O26" s="30"/>
      <c r="P26" s="30" t="s">
        <v>91</v>
      </c>
      <c r="Q26" s="26" t="s">
        <v>31</v>
      </c>
      <c r="R26" s="27" t="s">
        <v>92</v>
      </c>
    </row>
    <row r="27" s="4" customFormat="1" ht="24.95" customHeight="1" spans="1:18">
      <c r="A27" s="17">
        <v>29</v>
      </c>
      <c r="B27" s="18" t="s">
        <v>93</v>
      </c>
      <c r="C27" s="31" t="s">
        <v>71</v>
      </c>
      <c r="D27" s="18"/>
      <c r="E27" s="28" t="s">
        <v>45</v>
      </c>
      <c r="F27" s="18" t="s">
        <v>76</v>
      </c>
      <c r="G27" s="18" t="s">
        <v>90</v>
      </c>
      <c r="H27" s="29">
        <v>150</v>
      </c>
      <c r="I27" s="29">
        <v>101516.6</v>
      </c>
      <c r="J27" s="29">
        <v>66302.94</v>
      </c>
      <c r="K27" s="22">
        <v>0</v>
      </c>
      <c r="L27" s="29">
        <f t="shared" si="2"/>
        <v>35213.66</v>
      </c>
      <c r="M27" s="20">
        <f ca="1" t="shared" si="1"/>
        <v>5.87</v>
      </c>
      <c r="N27" s="25" t="s">
        <v>91</v>
      </c>
      <c r="O27" s="30"/>
      <c r="P27" s="30" t="s">
        <v>91</v>
      </c>
      <c r="Q27" s="26" t="s">
        <v>31</v>
      </c>
      <c r="R27" s="27" t="s">
        <v>94</v>
      </c>
    </row>
    <row r="28" s="4" customFormat="1" ht="24.95" customHeight="1" spans="1:18">
      <c r="A28" s="17">
        <v>31</v>
      </c>
      <c r="B28" s="18" t="s">
        <v>95</v>
      </c>
      <c r="C28" s="18" t="s">
        <v>96</v>
      </c>
      <c r="D28" s="18" t="s">
        <v>97</v>
      </c>
      <c r="E28" s="28" t="s">
        <v>45</v>
      </c>
      <c r="F28" s="18" t="s">
        <v>98</v>
      </c>
      <c r="G28" s="18" t="s">
        <v>90</v>
      </c>
      <c r="H28" s="29">
        <v>16</v>
      </c>
      <c r="I28" s="29">
        <v>9572.64</v>
      </c>
      <c r="J28" s="29">
        <v>9094.01</v>
      </c>
      <c r="K28" s="22">
        <v>0</v>
      </c>
      <c r="L28" s="29">
        <f t="shared" si="2"/>
        <v>478.629999999999</v>
      </c>
      <c r="M28" s="20">
        <f ca="1" t="shared" si="1"/>
        <v>12.79</v>
      </c>
      <c r="N28" s="25" t="s">
        <v>99</v>
      </c>
      <c r="O28" s="30"/>
      <c r="P28" s="30" t="s">
        <v>99</v>
      </c>
      <c r="Q28" s="26" t="s">
        <v>31</v>
      </c>
      <c r="R28" s="27" t="s">
        <v>100</v>
      </c>
    </row>
    <row r="29" s="4" customFormat="1" ht="24.95" customHeight="1" spans="1:18">
      <c r="A29" s="17">
        <v>32</v>
      </c>
      <c r="B29" s="18" t="s">
        <v>101</v>
      </c>
      <c r="C29" s="28" t="s">
        <v>102</v>
      </c>
      <c r="D29" s="18"/>
      <c r="E29" s="28" t="s">
        <v>45</v>
      </c>
      <c r="F29" s="18" t="s">
        <v>103</v>
      </c>
      <c r="G29" s="18" t="s">
        <v>47</v>
      </c>
      <c r="H29" s="29">
        <v>1</v>
      </c>
      <c r="I29" s="29">
        <v>18461.54</v>
      </c>
      <c r="J29" s="29">
        <v>17538.46</v>
      </c>
      <c r="K29" s="22">
        <v>0</v>
      </c>
      <c r="L29" s="29">
        <f t="shared" si="2"/>
        <v>923.080000000002</v>
      </c>
      <c r="M29" s="20">
        <f ca="1" t="shared" si="1"/>
        <v>9.04</v>
      </c>
      <c r="N29" s="25" t="s">
        <v>99</v>
      </c>
      <c r="O29" s="30"/>
      <c r="P29" s="30" t="s">
        <v>99</v>
      </c>
      <c r="Q29" s="26" t="s">
        <v>31</v>
      </c>
      <c r="R29" s="27" t="s">
        <v>32</v>
      </c>
    </row>
    <row r="30" s="4" customFormat="1" ht="24.95" customHeight="1" spans="1:18">
      <c r="A30" s="17">
        <v>33</v>
      </c>
      <c r="B30" s="18" t="s">
        <v>104</v>
      </c>
      <c r="C30" s="28" t="s">
        <v>105</v>
      </c>
      <c r="D30" s="18" t="s">
        <v>106</v>
      </c>
      <c r="E30" s="28" t="s">
        <v>107</v>
      </c>
      <c r="F30" s="18" t="s">
        <v>108</v>
      </c>
      <c r="G30" s="18" t="s">
        <v>47</v>
      </c>
      <c r="H30" s="29">
        <v>1</v>
      </c>
      <c r="I30" s="29">
        <v>460</v>
      </c>
      <c r="J30" s="29">
        <v>437</v>
      </c>
      <c r="K30" s="22">
        <v>0</v>
      </c>
      <c r="L30" s="29">
        <f t="shared" si="2"/>
        <v>23</v>
      </c>
      <c r="M30" s="20">
        <f ca="1" t="shared" si="1"/>
        <v>14.93</v>
      </c>
      <c r="N30" s="25" t="s">
        <v>109</v>
      </c>
      <c r="O30" s="30"/>
      <c r="P30" s="30" t="s">
        <v>109</v>
      </c>
      <c r="Q30" s="26" t="s">
        <v>31</v>
      </c>
      <c r="R30" s="27" t="s">
        <v>32</v>
      </c>
    </row>
    <row r="31" s="4" customFormat="1" ht="24.95" customHeight="1" spans="1:18">
      <c r="A31" s="17">
        <v>34</v>
      </c>
      <c r="B31" s="18" t="s">
        <v>110</v>
      </c>
      <c r="C31" s="28" t="s">
        <v>111</v>
      </c>
      <c r="D31" s="18"/>
      <c r="E31" s="18" t="s">
        <v>35</v>
      </c>
      <c r="F31" s="18" t="s">
        <v>112</v>
      </c>
      <c r="G31" s="18" t="s">
        <v>29</v>
      </c>
      <c r="H31" s="29">
        <v>477</v>
      </c>
      <c r="I31" s="29">
        <v>124138.57</v>
      </c>
      <c r="J31" s="29">
        <v>124138.57</v>
      </c>
      <c r="K31" s="22">
        <v>0</v>
      </c>
      <c r="L31" s="29">
        <f t="shared" si="2"/>
        <v>0</v>
      </c>
      <c r="M31" s="20">
        <f ca="1" t="shared" si="1"/>
        <v>13.54</v>
      </c>
      <c r="N31" s="25" t="s">
        <v>109</v>
      </c>
      <c r="O31" s="30"/>
      <c r="P31" s="30" t="s">
        <v>109</v>
      </c>
      <c r="Q31" s="26" t="s">
        <v>31</v>
      </c>
      <c r="R31" s="27" t="s">
        <v>32</v>
      </c>
    </row>
    <row r="32" s="5" customFormat="1" ht="24.95" customHeight="1" spans="1:18">
      <c r="A32" s="32" t="s">
        <v>113</v>
      </c>
      <c r="B32" s="32"/>
      <c r="C32" s="32"/>
      <c r="D32" s="32"/>
      <c r="E32" s="32"/>
      <c r="F32" s="32"/>
      <c r="G32" s="32"/>
      <c r="H32" s="33">
        <f>SUM(H5:H31)</f>
        <v>1425</v>
      </c>
      <c r="I32" s="33">
        <f>SUM(I5:I31)</f>
        <v>792787.98</v>
      </c>
      <c r="J32" s="33">
        <f>SUM(J5:J31)</f>
        <v>724033.54</v>
      </c>
      <c r="K32" s="33">
        <f>SUM(K5:K31)</f>
        <v>0</v>
      </c>
      <c r="L32" s="33">
        <f>SUM(L5:L31)</f>
        <v>68754.44</v>
      </c>
      <c r="M32" s="34"/>
      <c r="N32" s="34"/>
      <c r="O32" s="34"/>
      <c r="P32" s="34"/>
      <c r="Q32" s="34"/>
      <c r="R32" s="35"/>
    </row>
    <row r="33" s="1" customFormat="1" ht="63" customHeight="1" spans="1:18">
      <c r="A33" s="10" t="s">
        <v>114</v>
      </c>
      <c r="B33" s="10"/>
      <c r="C33" s="10"/>
      <c r="D33" s="10"/>
      <c r="E33" s="10"/>
      <c r="F33" s="10"/>
      <c r="G33" s="10" t="s">
        <v>115</v>
      </c>
      <c r="H33" s="10"/>
      <c r="I33" s="10"/>
      <c r="J33" s="10"/>
      <c r="K33" s="10"/>
      <c r="L33" s="10"/>
      <c r="M33" s="10" t="s">
        <v>116</v>
      </c>
      <c r="N33" s="10"/>
      <c r="O33" s="10"/>
      <c r="P33" s="10"/>
      <c r="Q33" s="10"/>
      <c r="R33" s="36"/>
    </row>
  </sheetData>
  <mergeCells count="1">
    <mergeCell ref="A2:R2"/>
  </mergeCells>
  <pageMargins left="0.708661417322835" right="0.708661417322835" top="0.748031496062992" bottom="0.748031496062992" header="0.31496062992126" footer="0.31496062992126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 固定资产处置明细表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2026-10-15T03:04:11Z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0556B17E99C34652B60931DC617AB31C_13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